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\Desktop\Tools and Data\"/>
    </mc:Choice>
  </mc:AlternateContent>
  <bookViews>
    <workbookView xWindow="0" yWindow="0" windowWidth="11670" windowHeight="4635"/>
  </bookViews>
  <sheets>
    <sheet name="Official Transcript" sheetId="1" r:id="rId1"/>
    <sheet name="Summary Data" sheetId="9" r:id="rId2"/>
    <sheet name="Fiscal Yr Chart" sheetId="8" r:id="rId3"/>
    <sheet name="E-Transcript" sheetId="12" r:id="rId4"/>
    <sheet name="Data" sheetId="2" r:id="rId5"/>
  </sheets>
  <definedNames>
    <definedName name="Etrans1516">'Official Transcript'!$E$6:$J$6,'Official Transcript'!$K$7,'Official Transcript'!$K$7,'Official Transcript'!$K$7,'Official Transcript'!$K$7:$P$7</definedName>
    <definedName name="ETransFY1415">'Official Transcript'!$E$5:$J$5,'Official Transcript'!$K$6:$P$6</definedName>
    <definedName name="PaperFY1415">'Official Transcript'!$E$9:$J$9,'Official Transcript'!$J$9,'Official Transcript'!$K$10:$P$10</definedName>
    <definedName name="PaperFY1516">'Official Transcript'!$E$10:$J$10,'Official Transcript'!$K$11:$P$11</definedName>
    <definedName name="_xlnm.Print_Area" localSheetId="0">'Official Transcript'!$A$1:$P$19</definedName>
    <definedName name="_xlnm.Print_Titles" localSheetId="0">'Official Transcript'!$1:$1</definedName>
    <definedName name="ResentFY1415">'Official Transcript'!$E$13:$J$13,'Official Transcript'!$K$14:$P$14</definedName>
    <definedName name="ResentFY1516">'Official Transcript'!$E$14:$J$14,'Official Transcript'!$K$15:$P$15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9" l="1"/>
  <c r="F15" i="9"/>
  <c r="F16" i="9"/>
  <c r="M8" i="9"/>
  <c r="F6" i="9"/>
  <c r="F8" i="9"/>
  <c r="F7" i="9"/>
  <c r="F4" i="9"/>
  <c r="F3" i="9"/>
  <c r="F14" i="9"/>
  <c r="F13" i="9"/>
  <c r="F12" i="9"/>
  <c r="F11" i="9"/>
  <c r="M3" i="9"/>
  <c r="M7" i="9"/>
  <c r="M6" i="9"/>
  <c r="M5" i="9"/>
  <c r="M4" i="9"/>
  <c r="E17" i="1"/>
  <c r="F1" i="9" l="1"/>
  <c r="K19" i="1"/>
  <c r="L18" i="1"/>
  <c r="M18" i="1"/>
  <c r="N18" i="1"/>
  <c r="O18" i="1"/>
  <c r="P18" i="1"/>
  <c r="K18" i="1"/>
  <c r="F18" i="1"/>
  <c r="G18" i="1"/>
  <c r="H18" i="1"/>
  <c r="I18" i="1"/>
  <c r="J18" i="1"/>
  <c r="E18" i="1"/>
  <c r="F17" i="1"/>
  <c r="G17" i="1"/>
  <c r="H17" i="1"/>
  <c r="I17" i="1"/>
  <c r="J17" i="1"/>
  <c r="L13" i="9" l="1"/>
  <c r="L11" i="9"/>
  <c r="L14" i="9"/>
  <c r="L15" i="9" s="1"/>
  <c r="L12" i="9"/>
</calcChain>
</file>

<file path=xl/comments1.xml><?xml version="1.0" encoding="utf-8"?>
<comments xmlns="http://schemas.openxmlformats.org/spreadsheetml/2006/main">
  <authors>
    <author>Jill Pierson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Jill Pierson: Conditional Formatting</t>
        </r>
        <r>
          <rPr>
            <sz val="9"/>
            <color indexed="81"/>
            <rFont val="Tahoma"/>
            <family val="2"/>
          </rPr>
          <t xml:space="preserve">
The number of resent transcripts sent exceeds 5 the number is bolded in Red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Jill Pierson: Conditional Formatting</t>
        </r>
        <r>
          <rPr>
            <sz val="9"/>
            <color indexed="81"/>
            <rFont val="Tahoma"/>
            <family val="2"/>
          </rPr>
          <t xml:space="preserve">
The number of resent transcripts sent exceeds 5 the number is bolded in Red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Jill Pierson: Conditional Formatting
</t>
        </r>
        <r>
          <rPr>
            <sz val="9"/>
            <color indexed="81"/>
            <rFont val="Tahoma"/>
            <family val="2"/>
          </rPr>
          <t xml:space="preserve">
The number of resent transcripts sent exceeds 5 the number is bolded in Red</t>
        </r>
      </text>
    </comment>
  </commentList>
</comments>
</file>

<file path=xl/comments2.xml><?xml version="1.0" encoding="utf-8"?>
<comments xmlns="http://schemas.openxmlformats.org/spreadsheetml/2006/main">
  <authors>
    <author>Jill Pierson</author>
    <author>defaultprof</author>
    <author>Ramapo</author>
  </authors>
  <commentList>
    <comment ref="H11" authorId="0" shapeId="0">
      <text>
        <r>
          <rPr>
            <b/>
            <sz val="9"/>
            <color indexed="81"/>
            <rFont val="Tahoma"/>
            <charset val="1"/>
          </rPr>
          <t>Jill Pierson:</t>
        </r>
        <r>
          <rPr>
            <sz val="9"/>
            <color indexed="81"/>
            <rFont val="Tahoma"/>
            <charset val="1"/>
          </rPr>
          <t xml:space="preserve">
Formula (=SUM E17:J17 K18:P18)</t>
        </r>
      </text>
    </comment>
    <comment ref="L13" authorId="1" shapeId="0">
      <text>
        <r>
          <rPr>
            <b/>
            <sz val="9"/>
            <color indexed="81"/>
            <rFont val="Tahoma"/>
            <charset val="1"/>
          </rPr>
          <t>defaultprof:</t>
        </r>
        <r>
          <rPr>
            <sz val="9"/>
            <color indexed="81"/>
            <rFont val="Tahoma"/>
            <charset val="1"/>
          </rPr>
          <t xml:space="preserve">
=SUM(e17:J117)+(k18:p18)
</t>
        </r>
      </text>
    </comment>
    <comment ref="L14" authorId="2" shapeId="0">
      <text>
        <r>
          <rPr>
            <b/>
            <sz val="8"/>
            <color indexed="81"/>
            <rFont val="Tahoma"/>
            <family val="2"/>
          </rPr>
          <t>Ramapo:</t>
        </r>
        <r>
          <rPr>
            <sz val="8"/>
            <color indexed="81"/>
            <rFont val="Tahoma"/>
            <family val="2"/>
          </rPr>
          <t xml:space="preserve">
=SUM(e18:J18)+(K19:P19)  Total of cells </t>
        </r>
      </text>
    </comment>
    <comment ref="H15" authorId="2" shapeId="0">
      <text>
        <r>
          <rPr>
            <b/>
            <sz val="8"/>
            <color indexed="81"/>
            <rFont val="Tahoma"/>
            <family val="2"/>
          </rPr>
          <t>Ramapo:</t>
        </r>
        <r>
          <rPr>
            <sz val="8"/>
            <color indexed="81"/>
            <rFont val="Tahoma"/>
            <family val="2"/>
          </rPr>
          <t xml:space="preserve">
The percentage "change" is the difference of this years current transcript total compared to the same time last year.</t>
        </r>
      </text>
    </comment>
    <comment ref="L15" authorId="2" shapeId="0">
      <text>
        <r>
          <rPr>
            <b/>
            <sz val="8"/>
            <color indexed="81"/>
            <rFont val="Tahoma"/>
            <family val="2"/>
          </rPr>
          <t>Ramapo:</t>
        </r>
        <r>
          <rPr>
            <sz val="8"/>
            <color indexed="81"/>
            <rFont val="Tahoma"/>
            <family val="2"/>
          </rPr>
          <t xml:space="preserve">
=(E15-E14)/E14  Formula Difference</t>
        </r>
      </text>
    </comment>
  </commentList>
</comments>
</file>

<file path=xl/sharedStrings.xml><?xml version="1.0" encoding="utf-8"?>
<sst xmlns="http://schemas.openxmlformats.org/spreadsheetml/2006/main" count="56" uniqueCount="56">
  <si>
    <t>Transcript Report for the Month of:</t>
  </si>
  <si>
    <t>E-Transcripts Requests for 2014</t>
  </si>
  <si>
    <t>E-Transcripts Requests for 2015</t>
  </si>
  <si>
    <t>Paper Transcript Requests for 2014</t>
  </si>
  <si>
    <t>Paper Transcript Requests for 2015</t>
  </si>
  <si>
    <t>Resent Paper Transcript Request for 2014</t>
  </si>
  <si>
    <t>Resent Paper Transcript Request for 2015</t>
  </si>
  <si>
    <t>Total Number of Transcripts Sent in 2014</t>
  </si>
  <si>
    <t>Total Number of Transcripts Sent in 2015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</si>
  <si>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</si>
  <si>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</si>
  <si>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</si>
  <si>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</si>
  <si>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</si>
  <si>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</si>
  <si>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</si>
  <si>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</si>
  <si>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</si>
  <si>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</si>
  <si>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</si>
  <si>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E-Transcripts Requests for 2016</t>
  </si>
  <si>
    <t>Paper Transcript Requests for 2016</t>
  </si>
  <si>
    <t>Resent Paper Transcript Request for 2016</t>
  </si>
  <si>
    <t>Total Number of Transcripts Sent in 2016</t>
  </si>
  <si>
    <t xml:space="preserve">January </t>
  </si>
  <si>
    <t>Statistical Summary of Transcripts</t>
  </si>
  <si>
    <t>E-Transcript Average 2014-2015</t>
  </si>
  <si>
    <t>E-Transcript Average 2015-2016</t>
  </si>
  <si>
    <t>Paper Transcripts Average 2014-2015</t>
  </si>
  <si>
    <t>Paper Transcripts Average 2015-2016</t>
  </si>
  <si>
    <t xml:space="preserve"> Resent Average 2014-2015</t>
  </si>
  <si>
    <t xml:space="preserve"> Resent Average 2015-2016</t>
  </si>
  <si>
    <t>Official Transcript</t>
  </si>
  <si>
    <t>Fiscal Year (to date) 2015/2016</t>
  </si>
  <si>
    <t>Total Transcripts Sent 2014/2015</t>
  </si>
  <si>
    <t>Total Transcripts Sent 2015/2016</t>
  </si>
  <si>
    <t>Year to date in 2014/2015</t>
  </si>
  <si>
    <t>Year to date in 2015/2016</t>
  </si>
  <si>
    <t>Percentage Change (+/-)</t>
  </si>
  <si>
    <t>Resent Minimum 2014-2015</t>
  </si>
  <si>
    <t>Resent Minimum 2015-2016</t>
  </si>
  <si>
    <t>E-Transcripts Minimum 2014-2015</t>
  </si>
  <si>
    <t>E-Transcripts Minimum 2015-2016</t>
  </si>
  <si>
    <t>Paper Transcripts Minimum 2014-2015</t>
  </si>
  <si>
    <t>Paper Transcripts Minimum 2015-2016</t>
  </si>
  <si>
    <t>E-Transcripts Maximum 2014-2015</t>
  </si>
  <si>
    <t>E-Transcripts Maximum 2015-2016</t>
  </si>
  <si>
    <t>Paper Transcripts Maximum 2014-2015</t>
  </si>
  <si>
    <t>Paper Transcripts Maximum 2015-2016</t>
  </si>
  <si>
    <t>Resent Maximum 2014-2015</t>
  </si>
  <si>
    <t>Resent Maximum 2015-2016</t>
  </si>
  <si>
    <t>Average</t>
  </si>
  <si>
    <t>Minimum</t>
  </si>
  <si>
    <t>Maximum</t>
  </si>
  <si>
    <t>Fiscal Year July 2014-June 2015 Data is Highlighted Yellow</t>
  </si>
  <si>
    <t>Fiscal Year July 2015-June 2016 Data is 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</si>
</sst>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164" fontId="4" fillId="0" borderId="0" xfId="0" applyNumberFormat="1" applyFont="1"/>
    <xf numFmtId="0" fontId="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0" borderId="2" xfId="0" applyBorder="1"/>
    <xf numFmtId="1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9" fillId="0" borderId="2" xfId="0" applyFont="1" applyBorder="1" applyAlignment="1">
      <alignment horizontal="center" vertical="center" textRotation="90" readingOrder="1"/>
    </xf>
    <xf numFmtId="0" fontId="19" fillId="0" borderId="2" xfId="0" applyFont="1" applyFill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0" fillId="0" borderId="11" xfId="0" applyNumberFormat="1" applyFont="1" applyFill="1" applyBorder="1" applyAlignment="1">
      <alignment horizontal="left" vertical="center" wrapText="1"/>
    </xf>
    <xf numFmtId="2" fontId="10" fillId="0" borderId="12" xfId="0" applyNumberFormat="1" applyFont="1" applyFill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10" fillId="0" borderId="16" xfId="0" applyNumberFormat="1" applyFont="1" applyFill="1" applyBorder="1" applyAlignment="1">
      <alignment horizontal="left" vertical="center" wrapText="1"/>
    </xf>
    <xf numFmtId="2" fontId="10" fillId="0" borderId="17" xfId="0" applyNumberFormat="1" applyFont="1" applyFill="1" applyBorder="1" applyAlignment="1">
      <alignment horizontal="left" vertical="center" wrapText="1"/>
    </xf>
    <xf numFmtId="2" fontId="10" fillId="0" borderId="18" xfId="0" applyNumberFormat="1" applyFont="1" applyFill="1" applyBorder="1" applyAlignment="1">
      <alignment horizontal="left" vertical="center" wrapText="1"/>
    </xf>
    <xf numFmtId="9" fontId="10" fillId="0" borderId="14" xfId="2" applyNumberFormat="1" applyFont="1" applyFill="1" applyBorder="1" applyAlignment="1">
      <alignment horizontal="center" vertical="center"/>
    </xf>
    <xf numFmtId="9" fontId="10" fillId="0" borderId="15" xfId="2" applyNumberFormat="1" applyFont="1" applyFill="1" applyBorder="1" applyAlignment="1">
      <alignment horizontal="center" vertical="center"/>
    </xf>
    <xf numFmtId="9" fontId="10" fillId="0" borderId="19" xfId="2" applyNumberFormat="1" applyFont="1" applyFill="1" applyBorder="1" applyAlignment="1">
      <alignment horizontal="center" vertical="center"/>
    </xf>
    <xf numFmtId="9" fontId="10" fillId="0" borderId="20" xfId="2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3" fontId="12" fillId="3" borderId="4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12" fillId="7" borderId="8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3" fontId="12" fillId="7" borderId="4" xfId="0" applyNumberFormat="1" applyFont="1" applyFill="1" applyBorder="1" applyAlignment="1">
      <alignment horizontal="center"/>
    </xf>
    <xf numFmtId="3" fontId="12" fillId="7" borderId="9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3" fontId="10" fillId="3" borderId="4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0" fontId="11" fillId="7" borderId="8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3" fontId="10" fillId="7" borderId="2" xfId="0" applyNumberFormat="1" applyFont="1" applyFill="1" applyBorder="1" applyAlignment="1">
      <alignment horizontal="center"/>
    </xf>
    <xf numFmtId="3" fontId="10" fillId="7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NUMBER OF TRANSCRIPTS JULY 2015-JUNE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('Official Transcript'!$E$4,'Official Transcript'!$F$4,'Official Transcript'!$G$4,'Official Transcript'!$H$4,'Official Transcript'!$I$4,'Official Transcript'!$J$4,'Official Transcript'!$K$4,'Official Transcript'!$L$4,'Official Transcript'!$M$4,'Official Transcript'!$N$4,'Official Transcript'!$O$4,'Official Transcript'!$P$4)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('Official Transcript'!$E$17,'Official Transcript'!$F$17,'Official Transcript'!$G$17,'Official Transcript'!$H$17,'Official Transcript'!$I$17,'Official Transcript'!$J$17,'Official Transcript'!$K$17,'Official Transcript'!$L$17,'Official Transcript'!$M$17,'Official Transcript'!$N$17,'Official Transcript'!$O$17,'Official Transcript'!$P$17)</c:f>
              <c:numCache>
                <c:formatCode>0</c:formatCode>
                <c:ptCount val="12"/>
                <c:pt idx="0">
                  <c:v>772</c:v>
                </c:pt>
                <c:pt idx="1">
                  <c:v>669</c:v>
                </c:pt>
                <c:pt idx="2">
                  <c:v>639</c:v>
                </c:pt>
                <c:pt idx="3">
                  <c:v>565</c:v>
                </c:pt>
                <c:pt idx="4">
                  <c:v>555</c:v>
                </c:pt>
                <c:pt idx="5">
                  <c:v>540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('Official Transcript'!$E$4,'Official Transcript'!$F$4,'Official Transcript'!$G$4,'Official Transcript'!$H$4,'Official Transcript'!$I$4,'Official Transcript'!$J$4,'Official Transcript'!$K$4,'Official Transcript'!$L$4,'Official Transcript'!$M$4,'Official Transcript'!$N$4,'Official Transcript'!$O$4,'Official Transcript'!$P$4)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('Official Transcript'!$E$18,'Official Transcript'!$F$18,'Official Transcript'!$G$18,'Official Transcript'!$H$18,'Official Transcript'!$I$18,'Official Transcript'!$J$18,'Official Transcript'!$K$18,'Official Transcript'!$L$18,'Official Transcript'!$M$18,'Official Transcript'!$N$18,'Official Transcript'!$O$18,'Official Transcript'!$P$18)</c:f>
              <c:numCache>
                <c:formatCode>General</c:formatCode>
                <c:ptCount val="12"/>
                <c:pt idx="0">
                  <c:v>533</c:v>
                </c:pt>
                <c:pt idx="1">
                  <c:v>679</c:v>
                </c:pt>
                <c:pt idx="2">
                  <c:v>597</c:v>
                </c:pt>
                <c:pt idx="3">
                  <c:v>424</c:v>
                </c:pt>
                <c:pt idx="4">
                  <c:v>486</c:v>
                </c:pt>
                <c:pt idx="5">
                  <c:v>605</c:v>
                </c:pt>
                <c:pt idx="6">
                  <c:v>1043</c:v>
                </c:pt>
                <c:pt idx="7">
                  <c:v>725</c:v>
                </c:pt>
                <c:pt idx="8">
                  <c:v>625</c:v>
                </c:pt>
                <c:pt idx="9">
                  <c:v>491</c:v>
                </c:pt>
                <c:pt idx="10">
                  <c:v>741</c:v>
                </c:pt>
                <c:pt idx="11">
                  <c:v>860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('Official Transcript'!$E$4,'Official Transcript'!$F$4,'Official Transcript'!$G$4,'Official Transcript'!$H$4,'Official Transcript'!$I$4,'Official Transcript'!$J$4,'Official Transcript'!$K$4,'Official Transcript'!$L$4,'Official Transcript'!$M$4,'Official Transcript'!$N$4,'Official Transcript'!$O$4,'Official Transcript'!$P$4)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('Official Transcript'!$E$19,'Official Transcript'!$F$19,'Official Transcript'!$G$19,'Official Transcript'!$H$19,'Official Transcript'!$I$19,'Official Transcript'!$J$19,'Official Transcript'!$K$19,'Official Transcript'!$L$19,'Official Transcript'!$M$19,'Official Transcript'!$N$19,'Official Transcript'!$O$19,'Official Transcript'!$P$19)</c:f>
              <c:numCache>
                <c:formatCode>General</c:formatCode>
                <c:ptCount val="12"/>
                <c:pt idx="6">
                  <c:v>1241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2952736"/>
        <c:axId val="332953128"/>
      </c:barChart>
      <c:catAx>
        <c:axId val="3329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MONTHS OF THE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53128"/>
        <c:crosses val="autoZero"/>
        <c:auto val="1"/>
        <c:lblAlgn val="ctr"/>
        <c:lblOffset val="100"/>
        <c:noMultiLvlLbl val="0"/>
      </c:catAx>
      <c:valAx>
        <c:axId val="33295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NUMBER OF TRANSCRIPTS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E-Transcript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2014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'Official Transcript'!$E$4:$P$4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'Official Transcript'!$E$5:$P$5</c:f>
              <c:numCache>
                <c:formatCode>General</c:formatCode>
                <c:ptCount val="12"/>
                <c:pt idx="0">
                  <c:v>46</c:v>
                </c:pt>
                <c:pt idx="1">
                  <c:v>51</c:v>
                </c:pt>
                <c:pt idx="2">
                  <c:v>42</c:v>
                </c:pt>
                <c:pt idx="3">
                  <c:v>37</c:v>
                </c:pt>
                <c:pt idx="4">
                  <c:v>50</c:v>
                </c:pt>
                <c:pt idx="5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v>2015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'Official Transcript'!$E$4:$P$4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'Official Transcript'!$E$6:$P$6</c:f>
              <c:numCache>
                <c:formatCode>General</c:formatCode>
                <c:ptCount val="12"/>
                <c:pt idx="0">
                  <c:v>31</c:v>
                </c:pt>
                <c:pt idx="1">
                  <c:v>17</c:v>
                </c:pt>
                <c:pt idx="2">
                  <c:v>55</c:v>
                </c:pt>
                <c:pt idx="3">
                  <c:v>42</c:v>
                </c:pt>
                <c:pt idx="4">
                  <c:v>46</c:v>
                </c:pt>
                <c:pt idx="5">
                  <c:v>52</c:v>
                </c:pt>
                <c:pt idx="6">
                  <c:v>100</c:v>
                </c:pt>
                <c:pt idx="7">
                  <c:v>56</c:v>
                </c:pt>
                <c:pt idx="8">
                  <c:v>41</c:v>
                </c:pt>
                <c:pt idx="9">
                  <c:v>28</c:v>
                </c:pt>
                <c:pt idx="10">
                  <c:v>66</c:v>
                </c:pt>
                <c:pt idx="11">
                  <c:v>63</c:v>
                </c:pt>
              </c:numCache>
            </c:numRef>
          </c:val>
          <c:smooth val="0"/>
        </c:ser>
        <c:ser>
          <c:idx val="2"/>
          <c:order val="2"/>
          <c:tx>
            <c:v>2016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'Official Transcript'!$E$4:$P$4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'Official Transcript'!$E$7:$P$7</c:f>
              <c:numCache>
                <c:formatCode>General</c:formatCode>
                <c:ptCount val="12"/>
                <c:pt idx="6">
                  <c:v>125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946856"/>
        <c:axId val="332950776"/>
      </c:lineChart>
      <c:catAx>
        <c:axId val="332946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50776"/>
        <c:crosses val="autoZero"/>
        <c:auto val="1"/>
        <c:lblAlgn val="ctr"/>
        <c:lblOffset val="100"/>
        <c:noMultiLvlLbl val="0"/>
      </c:catAx>
      <c:valAx>
        <c:axId val="332950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4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mapo.edu/registrar/forms-transcript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topLeftCell="A8" zoomScale="110" zoomScaleNormal="110" workbookViewId="0">
      <selection sqref="A1:D1"/>
    </sheetView>
  </sheetViews>
  <sheetFormatPr defaultColWidth="8" defaultRowHeight="15" x14ac:dyDescent="0.25"/>
  <cols>
    <col min="1" max="4" width="8" style="33"/>
    <col min="6" max="6" width="9.42578125" bestFit="1" customWidth="1"/>
    <col min="7" max="7" width="10.85546875" bestFit="1" customWidth="1"/>
    <col min="8" max="8" width="8.140625" bestFit="1" customWidth="1"/>
    <col min="9" max="9" width="10.42578125" bestFit="1" customWidth="1"/>
    <col min="10" max="10" width="10.140625" bestFit="1" customWidth="1"/>
  </cols>
  <sheetData>
    <row r="1" spans="1:16" ht="33.6" customHeight="1" x14ac:dyDescent="0.25">
      <c r="A1" s="41" t="s">
        <v>0</v>
      </c>
      <c r="B1" s="41"/>
      <c r="C1" s="41"/>
      <c r="D1" s="41"/>
      <c r="E1" s="32"/>
      <c r="F1" s="37">
        <v>42370</v>
      </c>
      <c r="G1" s="37"/>
      <c r="H1" s="37"/>
      <c r="I1" s="37"/>
      <c r="J1" s="33"/>
      <c r="K1" s="33"/>
      <c r="L1" s="33"/>
      <c r="M1" s="33"/>
      <c r="N1" s="33"/>
      <c r="O1" s="33"/>
      <c r="P1" s="33"/>
    </row>
    <row r="2" spans="1:16" ht="18.75" customHeight="1" x14ac:dyDescent="0.25">
      <c r="A2" s="44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8.75" customHeight="1" x14ac:dyDescent="0.25">
      <c r="A3" s="47" t="s">
        <v>55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69" x14ac:dyDescent="0.25">
      <c r="A4" s="42" t="s">
        <v>32</v>
      </c>
      <c r="B4" s="42"/>
      <c r="C4" s="42"/>
      <c r="D4" s="42"/>
      <c r="E4" s="34" t="s">
        <v>9</v>
      </c>
      <c r="F4" s="34" t="s">
        <v>10</v>
      </c>
      <c r="G4" s="34" t="s">
        <v>11</v>
      </c>
      <c r="H4" s="34" t="s">
        <v>12</v>
      </c>
      <c r="I4" s="34" t="s">
        <v>13</v>
      </c>
      <c r="J4" s="34" t="s">
        <v>14</v>
      </c>
      <c r="K4" s="35" t="s">
        <v>24</v>
      </c>
      <c r="L4" s="35" t="s">
        <v>15</v>
      </c>
      <c r="M4" s="35" t="s">
        <v>16</v>
      </c>
      <c r="N4" s="35" t="s">
        <v>17</v>
      </c>
      <c r="O4" s="35" t="s">
        <v>18</v>
      </c>
      <c r="P4" s="35" t="s">
        <v>19</v>
      </c>
    </row>
    <row r="5" spans="1:16" s="12" customFormat="1" ht="32.25" customHeight="1" x14ac:dyDescent="0.25">
      <c r="A5" s="36" t="s">
        <v>1</v>
      </c>
      <c r="B5" s="36"/>
      <c r="C5" s="36"/>
      <c r="D5" s="36"/>
      <c r="E5" s="4">
        <v>46</v>
      </c>
      <c r="F5" s="4">
        <v>51</v>
      </c>
      <c r="G5" s="4">
        <v>42</v>
      </c>
      <c r="H5" s="4">
        <v>37</v>
      </c>
      <c r="I5" s="4">
        <v>50</v>
      </c>
      <c r="J5" s="4">
        <v>47</v>
      </c>
      <c r="K5" s="31"/>
      <c r="L5" s="14"/>
      <c r="M5" s="14"/>
      <c r="N5" s="14"/>
      <c r="O5" s="14"/>
      <c r="P5" s="14"/>
    </row>
    <row r="6" spans="1:16" s="12" customFormat="1" ht="32.25" customHeight="1" x14ac:dyDescent="0.25">
      <c r="A6" s="36" t="s">
        <v>2</v>
      </c>
      <c r="B6" s="36"/>
      <c r="C6" s="36"/>
      <c r="D6" s="36"/>
      <c r="E6" s="21">
        <v>31</v>
      </c>
      <c r="F6" s="21">
        <v>17</v>
      </c>
      <c r="G6" s="21">
        <v>55</v>
      </c>
      <c r="H6" s="21">
        <v>42</v>
      </c>
      <c r="I6" s="21">
        <v>46</v>
      </c>
      <c r="J6" s="21">
        <v>52</v>
      </c>
      <c r="K6" s="4">
        <v>100</v>
      </c>
      <c r="L6" s="4">
        <v>56</v>
      </c>
      <c r="M6" s="4">
        <v>41</v>
      </c>
      <c r="N6" s="4">
        <v>28</v>
      </c>
      <c r="O6" s="4">
        <v>66</v>
      </c>
      <c r="P6" s="4">
        <v>63</v>
      </c>
    </row>
    <row r="7" spans="1:16" ht="32.25" customHeight="1" x14ac:dyDescent="0.25">
      <c r="A7" s="50" t="s">
        <v>20</v>
      </c>
      <c r="B7" s="50"/>
      <c r="C7" s="50"/>
      <c r="D7" s="50"/>
      <c r="E7" s="3"/>
      <c r="F7" s="3"/>
      <c r="G7" s="15"/>
      <c r="H7" s="15"/>
      <c r="I7" s="15"/>
      <c r="J7" s="15"/>
      <c r="K7" s="21">
        <v>125</v>
      </c>
      <c r="L7" s="21"/>
      <c r="M7" s="21"/>
      <c r="N7" s="21"/>
      <c r="O7" s="21"/>
      <c r="P7" s="21"/>
    </row>
    <row r="8" spans="1:16" ht="3.7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</row>
    <row r="9" spans="1:16" s="12" customFormat="1" ht="32.25" customHeight="1" x14ac:dyDescent="0.25">
      <c r="A9" s="36" t="s">
        <v>3</v>
      </c>
      <c r="B9" s="36"/>
      <c r="C9" s="36"/>
      <c r="D9" s="36"/>
      <c r="E9" s="5">
        <v>723</v>
      </c>
      <c r="F9" s="5">
        <v>616</v>
      </c>
      <c r="G9" s="5">
        <v>596</v>
      </c>
      <c r="H9" s="5">
        <v>523</v>
      </c>
      <c r="I9" s="5">
        <v>499</v>
      </c>
      <c r="J9" s="5">
        <v>486</v>
      </c>
      <c r="K9" s="16"/>
      <c r="L9" s="16"/>
      <c r="M9" s="16"/>
      <c r="N9" s="16"/>
      <c r="O9" s="16"/>
      <c r="P9" s="16"/>
    </row>
    <row r="10" spans="1:16" s="12" customFormat="1" ht="32.25" customHeight="1" x14ac:dyDescent="0.25">
      <c r="A10" s="36" t="s">
        <v>4</v>
      </c>
      <c r="B10" s="36"/>
      <c r="C10" s="36"/>
      <c r="D10" s="36"/>
      <c r="E10" s="22">
        <v>500</v>
      </c>
      <c r="F10" s="22">
        <v>650</v>
      </c>
      <c r="G10" s="22">
        <v>537</v>
      </c>
      <c r="H10" s="22">
        <v>378</v>
      </c>
      <c r="I10" s="22">
        <v>438</v>
      </c>
      <c r="J10" s="22">
        <v>550</v>
      </c>
      <c r="K10" s="11">
        <v>936</v>
      </c>
      <c r="L10" s="11">
        <v>661</v>
      </c>
      <c r="M10" s="11">
        <v>579</v>
      </c>
      <c r="N10" s="11">
        <v>459</v>
      </c>
      <c r="O10" s="11">
        <v>673</v>
      </c>
      <c r="P10" s="11">
        <v>796</v>
      </c>
    </row>
    <row r="11" spans="1:16" ht="32.25" customHeight="1" x14ac:dyDescent="0.25">
      <c r="A11" s="36" t="s">
        <v>21</v>
      </c>
      <c r="B11" s="36"/>
      <c r="C11" s="36"/>
      <c r="D11" s="36"/>
      <c r="E11" s="7"/>
      <c r="F11" s="7"/>
      <c r="G11" s="19"/>
      <c r="H11" s="19"/>
      <c r="I11" s="19"/>
      <c r="J11" s="19"/>
      <c r="K11" s="23">
        <v>1113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 s="12" customFormat="1" ht="3.75" customHeigh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16" s="13" customFormat="1" ht="32.25" customHeight="1" x14ac:dyDescent="0.25">
      <c r="A13" s="36" t="s">
        <v>5</v>
      </c>
      <c r="B13" s="36"/>
      <c r="C13" s="36"/>
      <c r="D13" s="36"/>
      <c r="E13" s="8">
        <v>3</v>
      </c>
      <c r="F13" s="8">
        <v>2</v>
      </c>
      <c r="G13" s="8">
        <v>1</v>
      </c>
      <c r="H13" s="8">
        <v>5</v>
      </c>
      <c r="I13" s="8">
        <v>6</v>
      </c>
      <c r="J13" s="8">
        <v>7</v>
      </c>
      <c r="K13" s="17"/>
      <c r="L13" s="17"/>
      <c r="M13" s="17"/>
      <c r="N13" s="17"/>
      <c r="O13" s="17"/>
      <c r="P13" s="17"/>
    </row>
    <row r="14" spans="1:16" s="13" customFormat="1" ht="27.75" customHeight="1" x14ac:dyDescent="0.25">
      <c r="A14" s="36" t="s">
        <v>6</v>
      </c>
      <c r="B14" s="36"/>
      <c r="C14" s="36"/>
      <c r="D14" s="36"/>
      <c r="E14" s="24">
        <v>2</v>
      </c>
      <c r="F14" s="24">
        <v>12</v>
      </c>
      <c r="G14" s="24">
        <v>5</v>
      </c>
      <c r="H14" s="24">
        <v>4</v>
      </c>
      <c r="I14" s="24">
        <v>2</v>
      </c>
      <c r="J14" s="24">
        <v>3</v>
      </c>
      <c r="K14" s="11">
        <v>7</v>
      </c>
      <c r="L14" s="11">
        <v>8</v>
      </c>
      <c r="M14" s="11">
        <v>5</v>
      </c>
      <c r="N14" s="11">
        <v>4</v>
      </c>
      <c r="O14" s="11">
        <v>2</v>
      </c>
      <c r="P14" s="11">
        <v>1</v>
      </c>
    </row>
    <row r="15" spans="1:16" s="2" customFormat="1" ht="27.75" customHeight="1" x14ac:dyDescent="0.25">
      <c r="A15" s="36" t="s">
        <v>22</v>
      </c>
      <c r="B15" s="36"/>
      <c r="C15" s="36"/>
      <c r="D15" s="36"/>
      <c r="E15" s="6"/>
      <c r="F15" s="6"/>
      <c r="G15" s="6"/>
      <c r="H15" s="18"/>
      <c r="I15" s="18"/>
      <c r="J15" s="18"/>
      <c r="K15" s="23">
        <v>3</v>
      </c>
      <c r="L15" s="25"/>
      <c r="M15" s="25"/>
      <c r="N15" s="25"/>
      <c r="O15" s="25"/>
      <c r="P15" s="25"/>
    </row>
    <row r="16" spans="1:16" s="2" customFormat="1" ht="3.75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</row>
    <row r="17" spans="1:16" s="13" customFormat="1" ht="32.25" customHeight="1" x14ac:dyDescent="0.25">
      <c r="A17" s="36" t="s">
        <v>7</v>
      </c>
      <c r="B17" s="36"/>
      <c r="C17" s="36"/>
      <c r="D17" s="36"/>
      <c r="E17" s="9">
        <f t="shared" ref="E17:J18" si="0">SUM(E5,E9,E13)</f>
        <v>772</v>
      </c>
      <c r="F17" s="9">
        <f t="shared" si="0"/>
        <v>669</v>
      </c>
      <c r="G17" s="9">
        <f t="shared" si="0"/>
        <v>639</v>
      </c>
      <c r="H17" s="9">
        <f t="shared" si="0"/>
        <v>565</v>
      </c>
      <c r="I17" s="9">
        <f t="shared" si="0"/>
        <v>555</v>
      </c>
      <c r="J17" s="9">
        <f t="shared" si="0"/>
        <v>540</v>
      </c>
      <c r="K17" s="17"/>
      <c r="L17" s="17"/>
      <c r="M17" s="17"/>
      <c r="N17" s="17"/>
      <c r="O17" s="17"/>
      <c r="P17" s="17"/>
    </row>
    <row r="18" spans="1:16" s="13" customFormat="1" ht="32.25" customHeight="1" x14ac:dyDescent="0.25">
      <c r="A18" s="36" t="s">
        <v>8</v>
      </c>
      <c r="B18" s="36"/>
      <c r="C18" s="36"/>
      <c r="D18" s="36"/>
      <c r="E18" s="24">
        <f t="shared" si="0"/>
        <v>533</v>
      </c>
      <c r="F18" s="24">
        <f t="shared" si="0"/>
        <v>679</v>
      </c>
      <c r="G18" s="24">
        <f t="shared" si="0"/>
        <v>597</v>
      </c>
      <c r="H18" s="24">
        <f t="shared" si="0"/>
        <v>424</v>
      </c>
      <c r="I18" s="24">
        <f t="shared" si="0"/>
        <v>486</v>
      </c>
      <c r="J18" s="24">
        <f t="shared" si="0"/>
        <v>605</v>
      </c>
      <c r="K18" s="10">
        <f t="shared" ref="K18:P18" si="1">SUM(K14, K10, K6)</f>
        <v>1043</v>
      </c>
      <c r="L18" s="10">
        <f t="shared" si="1"/>
        <v>725</v>
      </c>
      <c r="M18" s="10">
        <f t="shared" si="1"/>
        <v>625</v>
      </c>
      <c r="N18" s="10">
        <f t="shared" si="1"/>
        <v>491</v>
      </c>
      <c r="O18" s="10">
        <f t="shared" si="1"/>
        <v>741</v>
      </c>
      <c r="P18" s="10">
        <f t="shared" si="1"/>
        <v>860</v>
      </c>
    </row>
    <row r="19" spans="1:16" s="2" customFormat="1" ht="32.25" customHeight="1" x14ac:dyDescent="0.25">
      <c r="A19" s="36" t="s">
        <v>23</v>
      </c>
      <c r="B19" s="36"/>
      <c r="C19" s="36"/>
      <c r="D19" s="36"/>
      <c r="E19" s="6"/>
      <c r="F19" s="6"/>
      <c r="G19" s="18"/>
      <c r="H19" s="18"/>
      <c r="I19" s="18"/>
      <c r="J19" s="18"/>
      <c r="K19" s="26">
        <f>SUM(K15,K11,K7)</f>
        <v>1241</v>
      </c>
      <c r="L19" s="26"/>
      <c r="M19" s="26"/>
      <c r="N19" s="26"/>
      <c r="O19" s="26"/>
      <c r="P19" s="26"/>
    </row>
    <row r="31" spans="1:16" x14ac:dyDescent="0.25">
      <c r="A31" s="43"/>
      <c r="B31" s="43"/>
      <c r="C31" s="43"/>
      <c r="D31" s="43"/>
    </row>
    <row r="32" spans="1:16" x14ac:dyDescent="0.25">
      <c r="A32" s="43"/>
      <c r="B32" s="43"/>
      <c r="C32" s="43"/>
      <c r="D32" s="43"/>
    </row>
    <row r="33" spans="1:4" x14ac:dyDescent="0.25">
      <c r="A33" s="43"/>
      <c r="B33" s="43"/>
      <c r="C33" s="43"/>
      <c r="D33" s="43"/>
    </row>
    <row r="34" spans="1:4" x14ac:dyDescent="0.25">
      <c r="A34" s="43"/>
      <c r="B34" s="43"/>
      <c r="C34" s="43"/>
      <c r="D34" s="43"/>
    </row>
    <row r="35" spans="1:4" x14ac:dyDescent="0.25">
      <c r="A35" s="43"/>
      <c r="B35" s="43"/>
      <c r="C35" s="43"/>
      <c r="D35" s="43"/>
    </row>
    <row r="36" spans="1:4" x14ac:dyDescent="0.25">
      <c r="A36" s="43"/>
      <c r="B36" s="43"/>
      <c r="C36" s="43"/>
      <c r="D36" s="43"/>
    </row>
  </sheetData>
  <mergeCells count="26">
    <mergeCell ref="A35:D35"/>
    <mergeCell ref="A36:D36"/>
    <mergeCell ref="A2:P2"/>
    <mergeCell ref="A3:P3"/>
    <mergeCell ref="A7:D7"/>
    <mergeCell ref="A11:D11"/>
    <mergeCell ref="A15:D15"/>
    <mergeCell ref="A19:D19"/>
    <mergeCell ref="A31:D31"/>
    <mergeCell ref="A32:D32"/>
    <mergeCell ref="A33:D33"/>
    <mergeCell ref="A34:D34"/>
    <mergeCell ref="A13:D13"/>
    <mergeCell ref="A14:D14"/>
    <mergeCell ref="A17:D17"/>
    <mergeCell ref="A18:D18"/>
    <mergeCell ref="F1:I1"/>
    <mergeCell ref="A6:D6"/>
    <mergeCell ref="A9:D9"/>
    <mergeCell ref="A10:D10"/>
    <mergeCell ref="A8:P8"/>
    <mergeCell ref="A1:D1"/>
    <mergeCell ref="A4:D4"/>
    <mergeCell ref="A5:D5"/>
    <mergeCell ref="A12:P12"/>
    <mergeCell ref="A16:P16"/>
  </mergeCells>
  <conditionalFormatting sqref="E13:J15">
    <cfRule type="cellIs" dxfId="2" priority="3" operator="between">
      <formula>5</formula>
      <formula>100</formula>
    </cfRule>
  </conditionalFormatting>
  <conditionalFormatting sqref="K14:P15">
    <cfRule type="cellIs" dxfId="1" priority="1" operator="between">
      <formula>5</formula>
      <formula>100</formula>
    </cfRule>
  </conditionalFormatting>
  <dataValidations count="4">
    <dataValidation type="textLength" errorStyle="information" showInputMessage="1" showErrorMessage="1" errorTitle="Do Not Enter Data" error="Do not enter Data into this field." promptTitle="Data Entry Error" prompt="Do Not Enter Information into this Field" sqref="K9:P9">
      <formula1>0</formula1>
      <formula2>0</formula2>
    </dataValidation>
    <dataValidation type="whole" errorStyle="information" allowBlank="1" showInputMessage="1" showErrorMessage="1" errorTitle="NO Data" error="Do not enter data into this field." promptTitle="Data Entry Error" prompt="Do Not Enter Data into this Field" sqref="K5:P5">
      <formula1>0</formula1>
      <formula2>0</formula2>
    </dataValidation>
    <dataValidation type="textLength" errorStyle="information" showInputMessage="1" showErrorMessage="1" errorTitle="Data Entry Error" error="Do Not Enter Data into this Field" promptTitle="Data Entry Error" prompt="Do Not Enter Data into this Field" sqref="K13:P13">
      <formula1>0</formula1>
      <formula2>0</formula2>
    </dataValidation>
    <dataValidation type="textLength" errorStyle="information" operator="equal" showInputMessage="1" showErrorMessage="1" errorTitle="Data Entry Error" error="Do Not Enter Data into this Field" promptTitle="Data Entry Error" prompt="Do Not Enter Data into this Field" sqref="K17:P17">
      <formula1>0</formula1>
    </dataValidation>
  </dataValidations>
  <hyperlinks>
    <hyperlink ref="A4:D4" r:id="rId1" display="Official Transcript "/>
  </hyperlinks>
  <printOptions horizontalCentered="1" verticalCentered="1"/>
  <pageMargins left="0.25" right="0.25" top="0.75" bottom="0.5" header="0.3" footer="0.3"/>
  <pageSetup paperSize="5" orientation="landscape" horizontalDpi="4294967293" verticalDpi="4294967293" r:id="rId2"/>
  <headerFooter>
    <oddHeader>&amp;C&amp;16Official Transcripts</oddHeader>
    <oddFooter>&amp;LActual Monthly Tallies Differ&amp;CPage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rong Month" error="Must Choose a Month for the Report" promptTitle="Month" prompt="Enter Month of Report">
          <x14:formula1>
            <xm:f>Data!$A$1:$A$12</xm:f>
          </x14:formula1>
          <xm:sqref>F1:I1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workbookViewId="0">
      <selection activeCell="F12" sqref="F12"/>
    </sheetView>
  </sheetViews>
  <sheetFormatPr defaultRowHeight="15" x14ac:dyDescent="0.25"/>
  <cols>
    <col min="5" max="5" width="2.28515625" customWidth="1"/>
    <col min="7" max="7" width="2.28515625" customWidth="1"/>
    <col min="12" max="12" width="2.28515625" customWidth="1"/>
    <col min="14" max="14" width="2.28515625" customWidth="1"/>
    <col min="19" max="19" width="2.28515625" customWidth="1"/>
  </cols>
  <sheetData>
    <row r="1" spans="1:13" ht="32.25" customHeight="1" x14ac:dyDescent="0.25">
      <c r="A1" s="92" t="s">
        <v>25</v>
      </c>
      <c r="B1" s="92"/>
      <c r="C1" s="92"/>
      <c r="D1" s="92"/>
      <c r="F1" s="20">
        <f>'Official Transcript'!F1</f>
        <v>42370</v>
      </c>
    </row>
    <row r="2" spans="1:13" ht="32.25" customHeight="1" x14ac:dyDescent="0.25">
      <c r="A2" s="55" t="s">
        <v>51</v>
      </c>
      <c r="B2" s="56"/>
      <c r="C2" s="56"/>
      <c r="D2" s="56"/>
      <c r="E2" s="56"/>
      <c r="F2" s="57"/>
      <c r="H2" s="52" t="s">
        <v>52</v>
      </c>
      <c r="I2" s="53"/>
      <c r="J2" s="53"/>
      <c r="K2" s="53"/>
      <c r="L2" s="53"/>
      <c r="M2" s="54"/>
    </row>
    <row r="3" spans="1:13" x14ac:dyDescent="0.25">
      <c r="A3" s="58" t="s">
        <v>26</v>
      </c>
      <c r="B3" s="58"/>
      <c r="C3" s="58"/>
      <c r="D3" s="58"/>
      <c r="E3" s="27"/>
      <c r="F3" s="27">
        <f>AVERAGE('Official Transcript'!$F$5:$J$5, 'Official Transcript'!$K$6:$P$6)</f>
        <v>52.81818181818182</v>
      </c>
      <c r="H3" s="58" t="s">
        <v>41</v>
      </c>
      <c r="I3" s="58"/>
      <c r="J3" s="58"/>
      <c r="K3" s="58"/>
      <c r="L3" s="27"/>
      <c r="M3" s="27">
        <f>MIN('Official Transcript'!$E$5:$J$5,'Official Transcript'!$K$6:$P$6)</f>
        <v>28</v>
      </c>
    </row>
    <row r="4" spans="1:13" x14ac:dyDescent="0.25">
      <c r="A4" s="58" t="s">
        <v>27</v>
      </c>
      <c r="B4" s="58"/>
      <c r="C4" s="58"/>
      <c r="D4" s="58"/>
      <c r="E4" s="27"/>
      <c r="F4" s="27">
        <f>AVERAGE('Official Transcript'!$E$6:$J6, 'Official Transcript'!$K$7:$P$7)</f>
        <v>52.571428571428569</v>
      </c>
      <c r="H4" s="58" t="s">
        <v>42</v>
      </c>
      <c r="I4" s="58"/>
      <c r="J4" s="58"/>
      <c r="K4" s="58"/>
      <c r="L4" s="27"/>
      <c r="M4" s="27">
        <f>MIN('Official Transcript'!$E$6:$J$6,'Official Transcript'!$K$7:$P$7)</f>
        <v>17</v>
      </c>
    </row>
    <row r="5" spans="1:13" x14ac:dyDescent="0.25">
      <c r="A5" s="58" t="s">
        <v>28</v>
      </c>
      <c r="B5" s="58"/>
      <c r="C5" s="58"/>
      <c r="D5" s="58"/>
      <c r="E5" s="27"/>
      <c r="F5" s="28">
        <f>AVERAGE('Official Transcript'!$E$9:$J$9, 'Official Transcript'!$K$10:$P$10)</f>
        <v>628.91666666666663</v>
      </c>
      <c r="H5" s="58" t="s">
        <v>43</v>
      </c>
      <c r="I5" s="58"/>
      <c r="J5" s="58"/>
      <c r="K5" s="58"/>
      <c r="L5" s="27"/>
      <c r="M5" s="28">
        <f>MIN('Official Transcript'!$E$9:$J$9,'Official Transcript'!$K$10:$P$10)</f>
        <v>459</v>
      </c>
    </row>
    <row r="6" spans="1:13" x14ac:dyDescent="0.25">
      <c r="A6" s="58" t="s">
        <v>29</v>
      </c>
      <c r="B6" s="58"/>
      <c r="C6" s="58"/>
      <c r="D6" s="58"/>
      <c r="E6" s="27"/>
      <c r="F6" s="27">
        <f>AVERAGE('Official Transcript'!$E$10:$J$10,'Official Transcript'!$K$11:$P$11)</f>
        <v>347.16666666666669</v>
      </c>
      <c r="H6" s="58" t="s">
        <v>44</v>
      </c>
      <c r="I6" s="58"/>
      <c r="J6" s="58"/>
      <c r="K6" s="58"/>
      <c r="L6" s="27"/>
      <c r="M6" s="28">
        <f>MIN('Official Transcript'!$E$10:$J$10,'Official Transcript'!$K$11:$P$11)</f>
        <v>0</v>
      </c>
    </row>
    <row r="7" spans="1:13" x14ac:dyDescent="0.25">
      <c r="A7" s="58" t="s">
        <v>30</v>
      </c>
      <c r="B7" s="58"/>
      <c r="C7" s="58"/>
      <c r="D7" s="58"/>
      <c r="E7" s="27"/>
      <c r="F7" s="27">
        <f>AVERAGE('Official Transcript'!$E$13:$J$13,'Official Transcript'!$K$14:$P$14)</f>
        <v>4.25</v>
      </c>
      <c r="H7" s="51" t="s">
        <v>39</v>
      </c>
      <c r="I7" s="51"/>
      <c r="J7" s="51"/>
      <c r="K7" s="51"/>
      <c r="L7" s="27"/>
      <c r="M7" s="28">
        <f>MIN('Official Transcript'!$E$13:$J$13,'Official Transcript'!$K$14:$P$14)</f>
        <v>1</v>
      </c>
    </row>
    <row r="8" spans="1:13" x14ac:dyDescent="0.25">
      <c r="A8" s="58" t="s">
        <v>31</v>
      </c>
      <c r="B8" s="58"/>
      <c r="C8" s="58"/>
      <c r="D8" s="58"/>
      <c r="E8" s="28"/>
      <c r="F8" s="27">
        <f>AVERAGE('Official Transcript'!$E$14:$J$14,'Official Transcript'!$K$15:$P$15)</f>
        <v>4.4285714285714288</v>
      </c>
      <c r="H8" s="51" t="s">
        <v>40</v>
      </c>
      <c r="I8" s="51"/>
      <c r="J8" s="51"/>
      <c r="K8" s="51"/>
      <c r="L8" s="27"/>
      <c r="M8" s="28">
        <f>MIN('Official Transcript'!E$14:'Official Transcript'!J$14,'Official Transcript'!K$15:P$15)</f>
        <v>2</v>
      </c>
    </row>
    <row r="9" spans="1:13" ht="15.75" thickBot="1" x14ac:dyDescent="0.3"/>
    <row r="10" spans="1:13" ht="15.75" x14ac:dyDescent="0.25">
      <c r="A10" s="52" t="s">
        <v>53</v>
      </c>
      <c r="B10" s="53"/>
      <c r="C10" s="53"/>
      <c r="D10" s="53"/>
      <c r="E10" s="53"/>
      <c r="F10" s="54"/>
      <c r="H10" s="79" t="s">
        <v>33</v>
      </c>
      <c r="I10" s="80"/>
      <c r="J10" s="80"/>
      <c r="K10" s="80"/>
      <c r="L10" s="80"/>
      <c r="M10" s="81"/>
    </row>
    <row r="11" spans="1:13" x14ac:dyDescent="0.25">
      <c r="A11" s="58" t="s">
        <v>45</v>
      </c>
      <c r="B11" s="58"/>
      <c r="C11" s="58"/>
      <c r="D11" s="58"/>
      <c r="E11" s="29"/>
      <c r="F11" s="27">
        <f>MAX('Official Transcript'!$E$5:$J$5,'Official Transcript'!$K$6:$P$6)</f>
        <v>100</v>
      </c>
      <c r="H11" s="82" t="s">
        <v>34</v>
      </c>
      <c r="I11" s="83"/>
      <c r="J11" s="83"/>
      <c r="K11" s="84"/>
      <c r="L11" s="85">
        <f>SUM('Official Transcript'!E17:J17,'Official Transcript'!K18,'Official Transcript'!L18,'Official Transcript'!L18,'Official Transcript'!M18,'Official Transcript'!N18,'Official Transcript'!O18,'Official Transcript'!O18,'Official Transcript'!P18)</f>
        <v>9691</v>
      </c>
      <c r="M11" s="86"/>
    </row>
    <row r="12" spans="1:13" x14ac:dyDescent="0.25">
      <c r="A12" s="58" t="s">
        <v>46</v>
      </c>
      <c r="B12" s="58"/>
      <c r="C12" s="58"/>
      <c r="D12" s="58"/>
      <c r="E12" s="29"/>
      <c r="F12" s="27">
        <f>MAX('Official Transcript'!$E$6:$J$6,'Official Transcript'!$K$7:$P$7)</f>
        <v>125</v>
      </c>
      <c r="H12" s="87" t="s">
        <v>35</v>
      </c>
      <c r="I12" s="88"/>
      <c r="J12" s="88"/>
      <c r="K12" s="89"/>
      <c r="L12" s="90">
        <f>SUM('Official Transcript'!E18:J18,'Official Transcript'!K19:P19,'Official Transcript'!P19,'Official Transcript'!P19)</f>
        <v>4565</v>
      </c>
      <c r="M12" s="91"/>
    </row>
    <row r="13" spans="1:13" x14ac:dyDescent="0.25">
      <c r="A13" s="58" t="s">
        <v>47</v>
      </c>
      <c r="B13" s="58"/>
      <c r="C13" s="58"/>
      <c r="D13" s="58"/>
      <c r="E13" s="29"/>
      <c r="F13" s="28">
        <f>MAX('Official Transcript'!$E$9:$J$9,'Official Transcript'!$K$10:$P$10)</f>
        <v>936</v>
      </c>
      <c r="H13" s="69" t="s">
        <v>36</v>
      </c>
      <c r="I13" s="70"/>
      <c r="J13" s="70"/>
      <c r="K13" s="71"/>
      <c r="L13" s="72">
        <f>SUM('Official Transcript'!E17:J17,'Official Transcript'!K18)</f>
        <v>4783</v>
      </c>
      <c r="M13" s="73"/>
    </row>
    <row r="14" spans="1:13" x14ac:dyDescent="0.25">
      <c r="A14" s="58" t="s">
        <v>48</v>
      </c>
      <c r="B14" s="58"/>
      <c r="C14" s="58"/>
      <c r="D14" s="58"/>
      <c r="E14" s="29"/>
      <c r="F14" s="27">
        <f>MAX('Official Transcript'!$E$10:$J$10,'Official Transcript'!$K$11:$P$11)</f>
        <v>1113</v>
      </c>
      <c r="H14" s="74" t="s">
        <v>37</v>
      </c>
      <c r="I14" s="75"/>
      <c r="J14" s="75"/>
      <c r="K14" s="76"/>
      <c r="L14" s="77">
        <f>SUM('Official Transcript'!E18:J18,'Official Transcript'!K19)</f>
        <v>4565</v>
      </c>
      <c r="M14" s="78"/>
    </row>
    <row r="15" spans="1:13" x14ac:dyDescent="0.25">
      <c r="A15" s="51" t="s">
        <v>49</v>
      </c>
      <c r="B15" s="51"/>
      <c r="C15" s="51"/>
      <c r="D15" s="51"/>
      <c r="E15" s="30"/>
      <c r="F15" s="27">
        <f>MAX('Official Transcript'!$E$13:$J$13,'Official Transcript'!$K$14:$P$14)</f>
        <v>8</v>
      </c>
      <c r="H15" s="59" t="s">
        <v>38</v>
      </c>
      <c r="I15" s="60"/>
      <c r="J15" s="60"/>
      <c r="K15" s="61"/>
      <c r="L15" s="65">
        <f>(L14-L13)/L13</f>
        <v>-4.55780890654401E-2</v>
      </c>
      <c r="M15" s="66"/>
    </row>
    <row r="16" spans="1:13" ht="15.75" thickBot="1" x14ac:dyDescent="0.3">
      <c r="A16" s="51" t="s">
        <v>50</v>
      </c>
      <c r="B16" s="51"/>
      <c r="C16" s="51"/>
      <c r="D16" s="51"/>
      <c r="E16" s="30"/>
      <c r="F16" s="27">
        <f>MAX('Official Transcript'!E$14:J$14,'Official Transcript'!K$15:P$15)</f>
        <v>12</v>
      </c>
      <c r="H16" s="62"/>
      <c r="I16" s="63"/>
      <c r="J16" s="63"/>
      <c r="K16" s="64"/>
      <c r="L16" s="67"/>
      <c r="M16" s="68"/>
    </row>
  </sheetData>
  <mergeCells count="33">
    <mergeCell ref="A1:D1"/>
    <mergeCell ref="A8:D8"/>
    <mergeCell ref="A3:D3"/>
    <mergeCell ref="A4:D4"/>
    <mergeCell ref="A5:D5"/>
    <mergeCell ref="A6:D6"/>
    <mergeCell ref="A7:D7"/>
    <mergeCell ref="H8:K8"/>
    <mergeCell ref="H13:K13"/>
    <mergeCell ref="L13:M13"/>
    <mergeCell ref="H14:K14"/>
    <mergeCell ref="L14:M14"/>
    <mergeCell ref="H10:M10"/>
    <mergeCell ref="H11:K11"/>
    <mergeCell ref="L11:M11"/>
    <mergeCell ref="H12:K12"/>
    <mergeCell ref="L12:M12"/>
    <mergeCell ref="A16:D16"/>
    <mergeCell ref="A10:F10"/>
    <mergeCell ref="H2:M2"/>
    <mergeCell ref="A2:F2"/>
    <mergeCell ref="A11:D11"/>
    <mergeCell ref="A12:D12"/>
    <mergeCell ref="A13:D13"/>
    <mergeCell ref="A14:D14"/>
    <mergeCell ref="A15:D15"/>
    <mergeCell ref="H15:K16"/>
    <mergeCell ref="L15:M16"/>
    <mergeCell ref="H3:K3"/>
    <mergeCell ref="H4:K4"/>
    <mergeCell ref="H5:K5"/>
    <mergeCell ref="H6:K6"/>
    <mergeCell ref="H7:K7"/>
  </mergeCells>
  <conditionalFormatting sqref="L15:M16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5" x14ac:dyDescent="0.25"/>
  <cols>
    <col min="1" max="1" width="9.42578125" bestFit="1" customWidth="1"/>
  </cols>
  <sheetData>
    <row r="1" spans="1:1" x14ac:dyDescent="0.25">
      <c r="A1" s="1">
        <v>42186</v>
      </c>
    </row>
    <row r="2" spans="1:1" x14ac:dyDescent="0.25">
      <c r="A2" s="1">
        <v>42217</v>
      </c>
    </row>
    <row r="3" spans="1:1" x14ac:dyDescent="0.25">
      <c r="A3" s="1">
        <v>42248</v>
      </c>
    </row>
    <row r="4" spans="1:1" x14ac:dyDescent="0.25">
      <c r="A4" s="1">
        <v>42278</v>
      </c>
    </row>
    <row r="5" spans="1:1" x14ac:dyDescent="0.25">
      <c r="A5" s="1">
        <v>42309</v>
      </c>
    </row>
    <row r="6" spans="1:1" x14ac:dyDescent="0.25">
      <c r="A6" s="1">
        <v>42339</v>
      </c>
    </row>
    <row r="7" spans="1:1" x14ac:dyDescent="0.25">
      <c r="A7" s="1">
        <v>42370</v>
      </c>
    </row>
    <row r="8" spans="1:1" x14ac:dyDescent="0.25">
      <c r="A8" s="1">
        <v>42401</v>
      </c>
    </row>
    <row r="9" spans="1:1" x14ac:dyDescent="0.25">
      <c r="A9" s="1">
        <v>42430</v>
      </c>
    </row>
    <row r="10" spans="1:1" x14ac:dyDescent="0.25">
      <c r="A10" s="1">
        <v>42461</v>
      </c>
    </row>
    <row r="11" spans="1:1" x14ac:dyDescent="0.25">
      <c r="A11" s="1">
        <v>42491</v>
      </c>
    </row>
    <row r="12" spans="1:1" x14ac:dyDescent="0.25">
      <c r="A12" s="1">
        <v>42522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Official Transcript</vt:lpstr>
      <vt:lpstr>Summary Data</vt:lpstr>
      <vt:lpstr>Data</vt:lpstr>
      <vt:lpstr>Fiscal Yr Chart</vt:lpstr>
      <vt:lpstr>E-Transcript</vt:lpstr>
      <vt:lpstr>Etrans1516</vt:lpstr>
      <vt:lpstr>ETransFY1415</vt:lpstr>
      <vt:lpstr>PaperFY1415</vt:lpstr>
      <vt:lpstr>PaperFY1516</vt:lpstr>
      <vt:lpstr>'Official Transcript'!Print_Area</vt:lpstr>
      <vt:lpstr>'Official Transcript'!Print_Titles</vt:lpstr>
      <vt:lpstr>ResentFY1415</vt:lpstr>
      <vt:lpstr>ResentFY1516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Pierson</dc:creator>
  <cp:lastModifiedBy>Jill Pierson</cp:lastModifiedBy>
  <cp:lastPrinted>2016-02-09T02:46:05Z</cp:lastPrinted>
  <dcterms:created xsi:type="dcterms:W3CDTF">2016-02-07T03:11:28Z</dcterms:created>
  <dcterms:modified xsi:type="dcterms:W3CDTF">2016-02-12T19:37:24Z</dcterms:modified>
</cp:coreProperties>
</file>